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rice\Desktop\SP Dealer Portal Docs\Buy Boards &amp; Contracts\HGAC\"/>
    </mc:Choice>
  </mc:AlternateContent>
  <xr:revisionPtr revIDLastSave="0" documentId="8_{1925CA84-ED9F-4876-847B-C44CFBC910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mel 1200 HX Ejector" sheetId="14" r:id="rId1"/>
  </sheets>
  <definedNames>
    <definedName name="_xlnm.Print_Area" localSheetId="0">'Camel 1200 HX Ejector'!$A$1:$H$123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7" i="14" l="1"/>
  <c r="E137" i="14"/>
  <c r="H137" i="14" s="1"/>
  <c r="F136" i="14"/>
  <c r="E136" i="14"/>
  <c r="H136" i="14" s="1"/>
  <c r="F135" i="14"/>
  <c r="E135" i="14"/>
  <c r="H135" i="14" s="1"/>
  <c r="F134" i="14"/>
  <c r="H134" i="14" s="1"/>
  <c r="E134" i="14"/>
  <c r="F133" i="14"/>
  <c r="E133" i="14"/>
  <c r="H133" i="14" s="1"/>
  <c r="F68" i="14" l="1"/>
  <c r="E68" i="14"/>
  <c r="H68" i="14" s="1"/>
  <c r="F67" i="14"/>
  <c r="E67" i="14"/>
  <c r="F66" i="14"/>
  <c r="E66" i="14"/>
  <c r="H66" i="14" s="1"/>
  <c r="H67" i="14" l="1"/>
  <c r="F130" i="14"/>
  <c r="E130" i="14"/>
  <c r="H130" i="14" s="1"/>
  <c r="E35" i="14" l="1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34" i="14"/>
  <c r="F55" i="14" l="1"/>
  <c r="F56" i="14"/>
  <c r="F57" i="14"/>
  <c r="F58" i="14"/>
  <c r="F61" i="14"/>
  <c r="F62" i="14"/>
  <c r="F63" i="14"/>
  <c r="F69" i="14"/>
  <c r="F70" i="14"/>
  <c r="F71" i="14"/>
  <c r="F74" i="14"/>
  <c r="F75" i="14"/>
  <c r="F78" i="14"/>
  <c r="F79" i="14"/>
  <c r="F80" i="14"/>
  <c r="F81" i="14"/>
  <c r="F82" i="14"/>
  <c r="F83" i="14"/>
  <c r="F84" i="14"/>
  <c r="F87" i="14"/>
  <c r="F88" i="14"/>
  <c r="F89" i="14"/>
  <c r="F90" i="14"/>
  <c r="F91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E55" i="14"/>
  <c r="E56" i="14"/>
  <c r="E57" i="14"/>
  <c r="H57" i="14" s="1"/>
  <c r="E58" i="14"/>
  <c r="E61" i="14"/>
  <c r="E62" i="14"/>
  <c r="E63" i="14"/>
  <c r="E69" i="14"/>
  <c r="E70" i="14"/>
  <c r="E71" i="14"/>
  <c r="E74" i="14"/>
  <c r="H74" i="14" s="1"/>
  <c r="E75" i="14"/>
  <c r="H75" i="14" s="1"/>
  <c r="E78" i="14"/>
  <c r="E79" i="14"/>
  <c r="E80" i="14"/>
  <c r="E81" i="14"/>
  <c r="E82" i="14"/>
  <c r="E83" i="14"/>
  <c r="E84" i="14"/>
  <c r="H84" i="14" s="1"/>
  <c r="E87" i="14"/>
  <c r="H87" i="14" s="1"/>
  <c r="E88" i="14"/>
  <c r="E89" i="14"/>
  <c r="E90" i="14"/>
  <c r="E91" i="14"/>
  <c r="E94" i="14"/>
  <c r="E95" i="14"/>
  <c r="E96" i="14"/>
  <c r="E97" i="14"/>
  <c r="H97" i="14" s="1"/>
  <c r="E98" i="14"/>
  <c r="E99" i="14"/>
  <c r="E100" i="14"/>
  <c r="E101" i="14"/>
  <c r="E102" i="14"/>
  <c r="E103" i="14"/>
  <c r="E104" i="14"/>
  <c r="E105" i="14"/>
  <c r="H105" i="14" s="1"/>
  <c r="E106" i="14"/>
  <c r="E107" i="14"/>
  <c r="E108" i="14"/>
  <c r="E109" i="14"/>
  <c r="E110" i="14"/>
  <c r="E111" i="14"/>
  <c r="E112" i="14"/>
  <c r="E113" i="14"/>
  <c r="H113" i="14" s="1"/>
  <c r="E114" i="14"/>
  <c r="E115" i="14"/>
  <c r="E116" i="14"/>
  <c r="E117" i="14"/>
  <c r="E118" i="14"/>
  <c r="E119" i="14"/>
  <c r="E120" i="14"/>
  <c r="E121" i="14"/>
  <c r="H121" i="14" s="1"/>
  <c r="F54" i="14"/>
  <c r="E54" i="14"/>
  <c r="H49" i="14"/>
  <c r="F35" i="14"/>
  <c r="H35" i="14" s="1"/>
  <c r="F36" i="14"/>
  <c r="H36" i="14" s="1"/>
  <c r="F37" i="14"/>
  <c r="H37" i="14" s="1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H44" i="14" s="1"/>
  <c r="F45" i="14"/>
  <c r="H45" i="14" s="1"/>
  <c r="F46" i="14"/>
  <c r="H46" i="14" s="1"/>
  <c r="F47" i="14"/>
  <c r="H47" i="14" s="1"/>
  <c r="F48" i="14"/>
  <c r="H48" i="14" s="1"/>
  <c r="F34" i="14"/>
  <c r="H34" i="14" s="1"/>
  <c r="F4" i="14"/>
  <c r="E4" i="14"/>
  <c r="E50" i="14" s="1"/>
  <c r="H103" i="14" l="1"/>
  <c r="H119" i="14"/>
  <c r="H111" i="14"/>
  <c r="H95" i="14"/>
  <c r="H118" i="14"/>
  <c r="H110" i="14"/>
  <c r="H102" i="14"/>
  <c r="H94" i="14"/>
  <c r="H83" i="14"/>
  <c r="H71" i="14"/>
  <c r="H101" i="14"/>
  <c r="H117" i="14"/>
  <c r="H109" i="14"/>
  <c r="H79" i="14"/>
  <c r="H62" i="14"/>
  <c r="H89" i="14"/>
  <c r="H55" i="14"/>
  <c r="H115" i="14"/>
  <c r="H107" i="14"/>
  <c r="H99" i="14"/>
  <c r="H91" i="14"/>
  <c r="H81" i="14"/>
  <c r="H69" i="14"/>
  <c r="H120" i="14"/>
  <c r="H112" i="14"/>
  <c r="H104" i="14"/>
  <c r="H96" i="14"/>
  <c r="H88" i="14"/>
  <c r="H78" i="14"/>
  <c r="H58" i="14"/>
  <c r="H114" i="14"/>
  <c r="H106" i="14"/>
  <c r="H98" i="14"/>
  <c r="H90" i="14"/>
  <c r="H80" i="14"/>
  <c r="H63" i="14"/>
  <c r="H61" i="14"/>
  <c r="H116" i="14"/>
  <c r="H108" i="14"/>
  <c r="H100" i="14"/>
  <c r="H82" i="14"/>
  <c r="H70" i="14"/>
  <c r="H56" i="14"/>
  <c r="H54" i="14"/>
  <c r="F50" i="14"/>
  <c r="H50" i="14" s="1"/>
  <c r="H4" i="14"/>
</calcChain>
</file>

<file path=xl/sharedStrings.xml><?xml version="1.0" encoding="utf-8"?>
<sst xmlns="http://schemas.openxmlformats.org/spreadsheetml/2006/main" count="204" uniqueCount="188">
  <si>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</si>
  <si>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</si>
  <si>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</si>
  <si>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</si>
  <si>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</si>
  <si>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</si>
  <si>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</si>
  <si>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</si>
  <si>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</si>
  <si>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</si>
  <si>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</si>
  <si>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</si>
  <si>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</si>
  <si>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</si>
  <si>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</si>
  <si>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</si>
  <si>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</si>
  <si>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</si>
  <si>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</si>
  <si>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WATER SYSTEM OPTIONS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</si>
  <si>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</si>
  <si>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</si>
  <si>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</si>
  <si>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</si>
  <si>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</si>
  <si>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</si>
  <si>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</si>
  <si>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</si>
  <si>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</si>
  <si>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</si>
  <si>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</si>
  <si>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</si>
  <si>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</si>
  <si>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</si>
  <si>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</si>
  <si>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</si>
  <si>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</si>
  <si>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</si>
  <si>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</si>
  <si>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</si>
  <si>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</si>
  <si>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</si>
  <si>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</si>
  <si>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</si>
  <si>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</si>
  <si>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</si>
  <si>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</si>
  <si>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</si>
  <si>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</si>
  <si>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</si>
  <si>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</si>
  <si>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9010-01150</t>
  </si>
  <si>
    <t>Cleaning Lance (For Handgun) w/ Adjustable Nozzle &amp; Handle</t>
  </si>
  <si>
    <t>9010-01146</t>
  </si>
  <si>
    <t>Handgun rated at 3000 PSI</t>
  </si>
  <si>
    <t>VACUUM ACCESSORIES</t>
  </si>
  <si>
    <t>4510-00245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</si>
  <si>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</si>
  <si>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</si>
  <si>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</si>
  <si>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</si>
  <si>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</si>
  <si>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</si>
  <si>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</si>
  <si>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</si>
  <si>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</si>
  <si>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</si>
  <si>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</si>
  <si>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</si>
  <si>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</si>
  <si>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</si>
  <si>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</si>
  <si>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</si>
  <si>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</si>
  <si>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</si>
  <si>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</si>
  <si>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</si>
  <si>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</si>
  <si>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</si>
  <si>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</si>
  <si>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</si>
  <si>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</si>
  <si>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</si>
  <si>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</si>
  <si>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</si>
  <si>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</si>
  <si>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</si>
  <si>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</si>
  <si>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</si>
  <si>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</si>
  <si>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</si>
  <si>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</si>
  <si>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</si>
  <si>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</si>
  <si>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</si>
  <si>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</si>
  <si>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</si>
  <si>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</si>
  <si>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</si>
  <si>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</si>
  <si>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</si>
  <si>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</si>
  <si>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</si>
  <si>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</si>
  <si>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</si>
  <si>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</si>
  <si>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</si>
  <si>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</si>
  <si>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</si>
  <si>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</si>
  <si>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</si>
  <si>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</si>
  <si>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</si>
  <si>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</si>
  <si>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</si>
  <si>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</si>
  <si>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</si>
  <si>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>Debris body capacity of 12.0 cubic yards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</si>
  <si>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</si>
  <si>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</si>
  <si>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</si>
  <si>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</si>
  <si>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</si>
  <si>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</si>
  <si>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</si>
  <si>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>Water storage tanks 1500 gallon usable capacity</t>
  </si>
  <si>
    <t xml:space="preserve">Rotational molded non-cross linked polyethylene construction with ultraviolet stabilizer </t>
  </si>
  <si>
    <t>A single curbside fill system with strainer and 4" air gap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</si>
  <si>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</si>
  <si>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</si>
  <si>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</si>
  <si>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</si>
  <si>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</si>
  <si>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</si>
  <si>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</si>
  <si>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</si>
  <si>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</si>
  <si>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</si>
  <si>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</si>
  <si>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</si>
  <si>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</si>
  <si>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</si>
  <si>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Full diameter fabricated steel ejector plate unloading and dewatering system</t>
  </si>
  <si>
    <t>Advanced logic Can-BUS command and control systems network</t>
  </si>
  <si>
    <t>Constructed of  abrasion and corrosion resistant ¼” thick Exten steel</t>
  </si>
  <si>
    <t xml:space="preserve">Acculevel radar debris level indicator </t>
  </si>
  <si>
    <t>0005822</t>
  </si>
  <si>
    <t>CHASSIS OPTION (SUPER PRODUCTS SUPPLIED CHASSIS IN LIEU OF CUSTOMER SUPPLIED CHASSIS)</t>
  </si>
  <si>
    <t>0026062</t>
  </si>
  <si>
    <t>0002387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</si>
  <si>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</si>
  <si>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</si>
  <si>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</si>
  <si>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</si>
  <si>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</si>
  <si>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</si>
  <si>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</si>
  <si>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</si>
  <si>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</si>
  <si>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</si>
  <si>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</si>
  <si>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SP NET</t>
  </si>
  <si>
    <t>2018 Model Year Freightliner 114SD, 6x4 Axle Configuration, Detroit DD13 Engine -  450 Hp, Allison 4000 RDS Auto Trans</t>
  </si>
  <si>
    <t>0030272</t>
  </si>
  <si>
    <t>0030880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</si>
  <si>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</si>
  <si>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</si>
  <si>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</si>
  <si>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</si>
  <si>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</si>
  <si>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</si>
  <si>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</si>
  <si>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</si>
  <si>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2018 Model Year Freightliner 114SD, 6X4 Axle Configuration, Cummins ISL Engine - 370 Hp, Allison 3000 RDS Auto Trans</t>
  </si>
  <si>
    <t>Joy stick permanently mounted to the operator control station for boom functions</t>
  </si>
  <si>
    <t>EJECTOR TYPE CAMEL 1200 / 12 YD (9.2m) HYDRO EXCAVATOR</t>
  </si>
  <si>
    <t>Fluidizing Tube 8" dia x 24"</t>
  </si>
  <si>
    <t>Non Published Options</t>
  </si>
  <si>
    <t>Published Options</t>
  </si>
  <si>
    <t>Speacial Tube Package</t>
  </si>
  <si>
    <t>One 8500-02842 Serrated Nozzle 8" dia x 36" &amp; One 4510-00245 Fluidizing Tube 8" dia x 24"</t>
  </si>
  <si>
    <t>0025982</t>
  </si>
  <si>
    <t>50 GPM @ 3000 PSI Water Pump</t>
  </si>
  <si>
    <t>80 GPM @ 2000 PSI Water Pump</t>
  </si>
  <si>
    <t>80 GPM @ 2500 PSI Water Pump</t>
  </si>
  <si>
    <t>Washdown Gun</t>
  </si>
  <si>
    <t>Hydro-Ex Rip Saw</t>
  </si>
  <si>
    <t>Upgrade To Camel MAXXX Specs &amp;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</si>
</sst>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Protection="1"/>
    <xf numFmtId="49" fontId="0" fillId="0" borderId="0" xfId="0" quotePrefix="1" applyNumberFormat="1"/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9" fontId="0" fillId="0" borderId="0" xfId="0" applyNumberFormat="1" applyFill="1"/>
    <xf numFmtId="0" fontId="0" fillId="0" borderId="0" xfId="0" applyFill="1"/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tabSelected="1" zoomScale="110" zoomScaleNormal="110" workbookViewId="0">
      <selection activeCell="B142" sqref="B142"/>
    </sheetView>
  </sheetViews>
  <sheetFormatPr defaultRowHeight="15" x14ac:dyDescent="0.25"/>
  <cols>
    <col min="1" max="1" width="19.85546875" bestFit="1" customWidth="1"/>
    <col min="2" max="2" width="105.85546875" customWidth="1"/>
    <col min="3" max="3" width="12.140625" style="13" customWidth="1"/>
    <col min="4" max="4" width="16.140625" style="14" customWidth="1"/>
    <col min="5" max="5" width="13.42578125" style="13" customWidth="1"/>
    <col min="6" max="6" width="12.28515625" style="13" customWidth="1"/>
    <col min="7" max="7" width="4.42578125" style="13" customWidth="1"/>
    <col min="8" max="8" width="14" customWidth="1"/>
    <col min="10" max="11" width="12.5703125" bestFit="1" customWidth="1"/>
  </cols>
  <sheetData>
    <row r="1" spans="1:10" ht="15.75" x14ac:dyDescent="0.25">
      <c r="A1" s="3" t="s">
        <v>111</v>
      </c>
      <c r="B1" s="7" t="s">
        <v>112</v>
      </c>
      <c r="C1" s="7" t="s">
        <v>169</v>
      </c>
      <c r="D1" s="20" t="s">
        <v>172</v>
      </c>
      <c r="E1" s="23" t="s">
        <v>166</v>
      </c>
      <c r="F1" s="23" t="s">
        <v>159</v>
      </c>
      <c r="H1" s="23" t="s">
        <v>161</v>
      </c>
    </row>
    <row r="2" spans="1:10" x14ac:dyDescent="0.25">
      <c r="B2" s="1"/>
      <c r="C2" s="15"/>
      <c r="D2" s="21"/>
    </row>
    <row r="3" spans="1:10" x14ac:dyDescent="0.25">
      <c r="A3" s="4"/>
      <c r="B3" s="1" t="s">
        <v>113</v>
      </c>
      <c r="C3" s="15"/>
    </row>
    <row r="4" spans="1:10" x14ac:dyDescent="0.25">
      <c r="A4" s="11"/>
      <c r="B4" s="4" t="s">
        <v>175</v>
      </c>
      <c r="C4" s="13">
        <v>1</v>
      </c>
      <c r="D4" s="14">
        <v>187233.9720342159</v>
      </c>
      <c r="E4" s="17">
        <f>D4*1.5%</f>
        <v>2808.5095805132382</v>
      </c>
      <c r="F4" s="16">
        <f>D4*0.1284</f>
        <v>24040.842009193319</v>
      </c>
      <c r="H4" s="8">
        <f>D4-E4-F4</f>
        <v>160384.62044450935</v>
      </c>
      <c r="J4" s="8"/>
    </row>
    <row r="5" spans="1:10" x14ac:dyDescent="0.25">
      <c r="A5" s="4"/>
      <c r="B5" s="33" t="s">
        <v>117</v>
      </c>
      <c r="C5" s="27"/>
      <c r="E5" s="17"/>
      <c r="F5" s="16"/>
      <c r="G5" s="16"/>
      <c r="H5" s="8"/>
    </row>
    <row r="6" spans="1:10" x14ac:dyDescent="0.25">
      <c r="A6" s="4"/>
      <c r="B6" s="33" t="s">
        <v>144</v>
      </c>
      <c r="C6" s="27"/>
      <c r="E6" s="17"/>
      <c r="H6" s="8"/>
    </row>
    <row r="7" spans="1:10" x14ac:dyDescent="0.25">
      <c r="A7" s="4"/>
      <c r="B7" s="34" t="s">
        <v>118</v>
      </c>
      <c r="C7" s="28"/>
      <c r="E7" s="17"/>
      <c r="H7" s="8"/>
    </row>
    <row r="8" spans="1:10" x14ac:dyDescent="0.25">
      <c r="A8" s="4"/>
      <c r="B8" s="34" t="s">
        <v>119</v>
      </c>
      <c r="C8" s="28"/>
      <c r="E8" s="17"/>
      <c r="H8" s="8"/>
    </row>
    <row r="9" spans="1:10" x14ac:dyDescent="0.25">
      <c r="A9" s="4"/>
      <c r="B9" s="34" t="s">
        <v>120</v>
      </c>
      <c r="C9" s="28"/>
      <c r="E9" s="17"/>
      <c r="H9" s="8"/>
    </row>
    <row r="10" spans="1:10" x14ac:dyDescent="0.25">
      <c r="A10" s="4"/>
      <c r="B10" s="33" t="s">
        <v>142</v>
      </c>
      <c r="C10" s="27"/>
      <c r="E10" s="17"/>
      <c r="H10" s="8"/>
    </row>
    <row r="11" spans="1:10" x14ac:dyDescent="0.25">
      <c r="A11" s="4"/>
      <c r="B11" s="33" t="s">
        <v>121</v>
      </c>
      <c r="C11" s="27"/>
      <c r="E11" s="17"/>
      <c r="H11" s="8"/>
    </row>
    <row r="12" spans="1:10" x14ac:dyDescent="0.25">
      <c r="A12" s="4"/>
      <c r="B12" s="33" t="s">
        <v>122</v>
      </c>
      <c r="C12" s="28"/>
      <c r="E12" s="17"/>
      <c r="H12" s="8"/>
    </row>
    <row r="13" spans="1:10" x14ac:dyDescent="0.25">
      <c r="A13" s="4"/>
      <c r="B13" s="34" t="s">
        <v>123</v>
      </c>
      <c r="C13" s="27"/>
      <c r="E13" s="17"/>
      <c r="H13" s="8"/>
    </row>
    <row r="14" spans="1:10" x14ac:dyDescent="0.25">
      <c r="A14" s="4"/>
      <c r="B14" s="33" t="s">
        <v>124</v>
      </c>
      <c r="C14" s="27"/>
      <c r="E14" s="17"/>
      <c r="H14" s="8"/>
    </row>
    <row r="15" spans="1:10" x14ac:dyDescent="0.25">
      <c r="A15" s="4"/>
      <c r="B15" s="33" t="s">
        <v>125</v>
      </c>
      <c r="C15" s="28"/>
      <c r="E15" s="17"/>
      <c r="H15" s="8"/>
    </row>
    <row r="16" spans="1:10" x14ac:dyDescent="0.25">
      <c r="A16" s="4"/>
      <c r="B16" s="34" t="s">
        <v>126</v>
      </c>
      <c r="C16" s="27"/>
      <c r="E16" s="17"/>
      <c r="H16" s="8"/>
    </row>
    <row r="17" spans="1:8" x14ac:dyDescent="0.25">
      <c r="A17" s="4"/>
      <c r="B17" s="33" t="s">
        <v>127</v>
      </c>
      <c r="C17" s="27"/>
      <c r="E17" s="17"/>
      <c r="H17" s="8"/>
    </row>
    <row r="18" spans="1:8" s="12" customFormat="1" x14ac:dyDescent="0.25">
      <c r="A18" s="4"/>
      <c r="B18" s="33" t="s">
        <v>128</v>
      </c>
      <c r="C18" s="27"/>
      <c r="D18" s="14"/>
      <c r="E18" s="17"/>
      <c r="F18" s="13"/>
      <c r="G18" s="13"/>
      <c r="H18" s="8"/>
    </row>
    <row r="19" spans="1:8" s="12" customFormat="1" x14ac:dyDescent="0.25">
      <c r="A19" s="4"/>
      <c r="B19" s="33" t="s">
        <v>143</v>
      </c>
      <c r="C19" s="28"/>
      <c r="D19" s="14"/>
      <c r="E19" s="17"/>
      <c r="F19" s="13"/>
      <c r="G19" s="13"/>
      <c r="H19" s="8"/>
    </row>
    <row r="20" spans="1:8" s="12" customFormat="1" x14ac:dyDescent="0.25">
      <c r="A20" s="4"/>
      <c r="B20" s="34" t="s">
        <v>129</v>
      </c>
      <c r="C20" s="27"/>
      <c r="D20" s="14"/>
      <c r="E20" s="17"/>
      <c r="F20" s="13"/>
      <c r="G20" s="13"/>
      <c r="H20" s="8"/>
    </row>
    <row r="21" spans="1:8" s="12" customFormat="1" x14ac:dyDescent="0.25">
      <c r="A21" s="4"/>
      <c r="B21" s="33" t="s">
        <v>130</v>
      </c>
      <c r="C21" s="27"/>
      <c r="D21" s="14"/>
      <c r="E21" s="17"/>
      <c r="F21" s="13"/>
      <c r="G21" s="13"/>
      <c r="H21" s="8"/>
    </row>
    <row r="22" spans="1:8" s="12" customFormat="1" x14ac:dyDescent="0.25">
      <c r="A22" s="4"/>
      <c r="B22" s="33" t="s">
        <v>174</v>
      </c>
      <c r="C22" s="27"/>
      <c r="D22" s="14"/>
      <c r="E22" s="17"/>
      <c r="F22" s="13"/>
      <c r="G22" s="13"/>
      <c r="H22" s="8"/>
    </row>
    <row r="23" spans="1:8" s="12" customFormat="1" x14ac:dyDescent="0.25">
      <c r="A23" s="4"/>
      <c r="B23" s="33" t="s">
        <v>131</v>
      </c>
      <c r="C23" s="27"/>
      <c r="D23" s="14"/>
      <c r="E23" s="17"/>
      <c r="F23" s="13"/>
      <c r="G23" s="13"/>
      <c r="H23" s="8"/>
    </row>
    <row r="24" spans="1:8" s="12" customFormat="1" x14ac:dyDescent="0.25">
      <c r="A24" s="4"/>
      <c r="B24" s="33" t="s">
        <v>132</v>
      </c>
      <c r="C24" s="27"/>
      <c r="D24" s="14"/>
      <c r="E24" s="17"/>
      <c r="F24" s="13"/>
      <c r="G24" s="13"/>
      <c r="H24" s="8"/>
    </row>
    <row r="25" spans="1:8" s="12" customFormat="1" x14ac:dyDescent="0.25">
      <c r="A25" s="4"/>
      <c r="B25" s="33" t="s">
        <v>133</v>
      </c>
      <c r="C25" s="27"/>
      <c r="D25" s="14"/>
      <c r="E25" s="17"/>
      <c r="F25" s="13"/>
      <c r="G25" s="13"/>
      <c r="H25" s="8"/>
    </row>
    <row r="26" spans="1:8" s="12" customFormat="1" x14ac:dyDescent="0.25">
      <c r="A26" s="4"/>
      <c r="B26" s="33" t="s">
        <v>134</v>
      </c>
      <c r="C26" s="29"/>
      <c r="D26" s="14"/>
      <c r="E26" s="17"/>
      <c r="F26" s="13"/>
      <c r="G26" s="13"/>
      <c r="H26" s="8"/>
    </row>
    <row r="27" spans="1:8" s="12" customFormat="1" x14ac:dyDescent="0.25">
      <c r="A27" s="4"/>
      <c r="B27" s="35" t="s">
        <v>137</v>
      </c>
      <c r="C27" s="27"/>
      <c r="D27" s="14"/>
      <c r="E27" s="17"/>
      <c r="F27" s="13"/>
      <c r="G27" s="13"/>
      <c r="H27" s="8"/>
    </row>
    <row r="28" spans="1:8" x14ac:dyDescent="0.25">
      <c r="A28" s="4"/>
      <c r="B28" s="33" t="s">
        <v>136</v>
      </c>
      <c r="C28" s="27"/>
      <c r="E28" s="17"/>
      <c r="H28" s="8"/>
    </row>
    <row r="29" spans="1:8" x14ac:dyDescent="0.25">
      <c r="A29" s="4"/>
      <c r="B29" s="33" t="s">
        <v>138</v>
      </c>
      <c r="C29" s="28"/>
      <c r="E29" s="17"/>
      <c r="H29" s="8"/>
    </row>
    <row r="30" spans="1:8" x14ac:dyDescent="0.25">
      <c r="A30" s="4"/>
      <c r="B30" s="34" t="s">
        <v>139</v>
      </c>
      <c r="C30" s="27"/>
      <c r="E30" s="17"/>
      <c r="H30" s="8"/>
    </row>
    <row r="31" spans="1:8" x14ac:dyDescent="0.25">
      <c r="A31" s="4"/>
      <c r="B31" s="33" t="s">
        <v>140</v>
      </c>
      <c r="C31" s="27"/>
      <c r="E31" s="17"/>
      <c r="H31" s="8"/>
    </row>
    <row r="32" spans="1:8" x14ac:dyDescent="0.25">
      <c r="A32" s="4"/>
      <c r="B32" s="33" t="s">
        <v>141</v>
      </c>
      <c r="C32" s="28"/>
      <c r="E32" s="17"/>
      <c r="H32" s="8"/>
    </row>
    <row r="33" spans="1:8" x14ac:dyDescent="0.25">
      <c r="A33" s="4"/>
      <c r="B33" s="34" t="s">
        <v>135</v>
      </c>
      <c r="C33" s="28"/>
      <c r="E33" s="17"/>
      <c r="H33" s="8"/>
    </row>
    <row r="34" spans="1:8" x14ac:dyDescent="0.25">
      <c r="A34" t="s">
        <v>0</v>
      </c>
      <c r="B34" t="s">
        <v>156</v>
      </c>
      <c r="C34" s="13">
        <v>1</v>
      </c>
      <c r="D34" s="14">
        <v>18617.014264765785</v>
      </c>
      <c r="E34" s="17">
        <f>D34*1.5%</f>
        <v>279.25521397148674</v>
      </c>
      <c r="F34" s="17">
        <f>D34*0.1284</f>
        <v>2390.4246315959267</v>
      </c>
      <c r="H34" s="8">
        <f t="shared" ref="H34:H50" si="0">D34-E34-F34</f>
        <v>15947.334419198372</v>
      </c>
    </row>
    <row r="35" spans="1:8" x14ac:dyDescent="0.25">
      <c r="A35" t="s">
        <v>10</v>
      </c>
      <c r="B35" t="s">
        <v>11</v>
      </c>
      <c r="C35" s="13">
        <v>1</v>
      </c>
      <c r="D35" s="14">
        <v>3892.2954745417514</v>
      </c>
      <c r="E35" s="17">
        <f t="shared" ref="E35:E48" si="1">D35*1.5%</f>
        <v>58.38443211812627</v>
      </c>
      <c r="F35" s="17">
        <f t="shared" ref="F35:F48" si="2">D35*0.1284</f>
        <v>499.77073893116085</v>
      </c>
      <c r="G35" s="16"/>
      <c r="H35" s="8">
        <f t="shared" si="0"/>
        <v>3334.1403034924642</v>
      </c>
    </row>
    <row r="36" spans="1:8" x14ac:dyDescent="0.25">
      <c r="A36" s="4" t="s">
        <v>12</v>
      </c>
      <c r="B36" s="4" t="s">
        <v>13</v>
      </c>
      <c r="C36" s="13">
        <v>1</v>
      </c>
      <c r="D36" s="14">
        <v>2069.4199380855398</v>
      </c>
      <c r="E36" s="17">
        <f t="shared" si="1"/>
        <v>31.041299071283095</v>
      </c>
      <c r="F36" s="17">
        <f t="shared" si="2"/>
        <v>265.71352005018326</v>
      </c>
      <c r="H36" s="8">
        <f t="shared" si="0"/>
        <v>1772.6651189640736</v>
      </c>
    </row>
    <row r="37" spans="1:8" x14ac:dyDescent="0.25">
      <c r="A37" t="s">
        <v>42</v>
      </c>
      <c r="B37" t="s">
        <v>43</v>
      </c>
      <c r="C37" s="13">
        <v>1</v>
      </c>
      <c r="D37" s="14">
        <v>803.69592342158865</v>
      </c>
      <c r="E37" s="17">
        <f t="shared" si="1"/>
        <v>12.05543885132383</v>
      </c>
      <c r="F37" s="17">
        <f t="shared" si="2"/>
        <v>103.19455656733197</v>
      </c>
      <c r="H37" s="8">
        <f t="shared" si="0"/>
        <v>688.44592800293276</v>
      </c>
    </row>
    <row r="38" spans="1:8" x14ac:dyDescent="0.25">
      <c r="A38" t="s">
        <v>170</v>
      </c>
      <c r="B38" t="s">
        <v>171</v>
      </c>
      <c r="C38" s="13">
        <v>1</v>
      </c>
      <c r="D38" s="14">
        <v>748.95621181262732</v>
      </c>
      <c r="E38" s="17">
        <f t="shared" si="1"/>
        <v>11.234343177189409</v>
      </c>
      <c r="F38" s="17">
        <f t="shared" si="2"/>
        <v>96.165977596741342</v>
      </c>
      <c r="H38" s="8">
        <f t="shared" si="0"/>
        <v>641.55589103869659</v>
      </c>
    </row>
    <row r="39" spans="1:8" x14ac:dyDescent="0.25">
      <c r="A39" s="24" t="s">
        <v>167</v>
      </c>
      <c r="B39" s="26" t="s">
        <v>137</v>
      </c>
      <c r="C39" s="25">
        <v>1</v>
      </c>
      <c r="D39" s="14">
        <v>10375.140610997963</v>
      </c>
      <c r="E39" s="17">
        <f t="shared" si="1"/>
        <v>155.62710916496945</v>
      </c>
      <c r="F39" s="17">
        <f t="shared" si="2"/>
        <v>1332.1680544521384</v>
      </c>
      <c r="H39" s="8">
        <f t="shared" si="0"/>
        <v>8887.3454473808561</v>
      </c>
    </row>
    <row r="40" spans="1:8" x14ac:dyDescent="0.25">
      <c r="A40" t="s">
        <v>51</v>
      </c>
      <c r="B40" t="s">
        <v>52</v>
      </c>
      <c r="C40" s="13">
        <v>1</v>
      </c>
      <c r="D40" s="14">
        <v>211.82878329938902</v>
      </c>
      <c r="E40" s="17">
        <f t="shared" si="1"/>
        <v>3.1774317494908351</v>
      </c>
      <c r="F40" s="17">
        <f t="shared" si="2"/>
        <v>27.198815775641545</v>
      </c>
      <c r="H40" s="8">
        <f t="shared" si="0"/>
        <v>181.45253577425663</v>
      </c>
    </row>
    <row r="41" spans="1:8" x14ac:dyDescent="0.25">
      <c r="A41" t="s">
        <v>53</v>
      </c>
      <c r="B41" t="s">
        <v>54</v>
      </c>
      <c r="C41" s="13">
        <v>1</v>
      </c>
      <c r="D41" s="14">
        <v>467.26479307535647</v>
      </c>
      <c r="E41" s="17">
        <f t="shared" si="1"/>
        <v>7.0089718961303467</v>
      </c>
      <c r="F41" s="17">
        <f t="shared" si="2"/>
        <v>59.996799430875761</v>
      </c>
      <c r="H41" s="8">
        <f t="shared" si="0"/>
        <v>400.25902174835039</v>
      </c>
    </row>
    <row r="42" spans="1:8" x14ac:dyDescent="0.25">
      <c r="A42" t="s">
        <v>154</v>
      </c>
      <c r="B42" t="s">
        <v>155</v>
      </c>
      <c r="C42" s="13">
        <v>1</v>
      </c>
      <c r="D42" s="14">
        <v>320.51963543788185</v>
      </c>
      <c r="E42" s="17">
        <f t="shared" si="1"/>
        <v>4.8077945315682271</v>
      </c>
      <c r="F42" s="17">
        <f t="shared" si="2"/>
        <v>41.154721190224024</v>
      </c>
      <c r="H42" s="8">
        <f t="shared" si="0"/>
        <v>274.55711971608957</v>
      </c>
    </row>
    <row r="43" spans="1:8" x14ac:dyDescent="0.25">
      <c r="A43" t="s">
        <v>69</v>
      </c>
      <c r="B43" t="s">
        <v>70</v>
      </c>
      <c r="C43" s="13">
        <v>5</v>
      </c>
      <c r="D43" s="14">
        <v>120.37224236252547</v>
      </c>
      <c r="E43" s="17">
        <f t="shared" si="1"/>
        <v>1.805583635437882</v>
      </c>
      <c r="F43" s="17">
        <f t="shared" si="2"/>
        <v>15.455795919348269</v>
      </c>
      <c r="H43" s="8">
        <f t="shared" si="0"/>
        <v>103.11086280773932</v>
      </c>
    </row>
    <row r="44" spans="1:8" x14ac:dyDescent="0.25">
      <c r="A44" t="s">
        <v>73</v>
      </c>
      <c r="B44" t="s">
        <v>74</v>
      </c>
      <c r="C44" s="13">
        <v>5</v>
      </c>
      <c r="D44" s="14">
        <v>13.481211812627292</v>
      </c>
      <c r="E44" s="17">
        <f t="shared" si="1"/>
        <v>0.20221817718940938</v>
      </c>
      <c r="F44" s="17">
        <f t="shared" si="2"/>
        <v>1.7309875967413442</v>
      </c>
      <c r="H44" s="8">
        <f t="shared" si="0"/>
        <v>11.548006038696538</v>
      </c>
    </row>
    <row r="45" spans="1:8" x14ac:dyDescent="0.25">
      <c r="A45" t="s">
        <v>85</v>
      </c>
      <c r="B45" t="s">
        <v>86</v>
      </c>
      <c r="C45" s="13">
        <v>1</v>
      </c>
      <c r="D45" s="14">
        <v>156.84940570264766</v>
      </c>
      <c r="E45" s="17">
        <f t="shared" si="1"/>
        <v>2.3527410855397148</v>
      </c>
      <c r="F45" s="17">
        <f t="shared" si="2"/>
        <v>20.139463692219959</v>
      </c>
      <c r="H45" s="8">
        <f t="shared" si="0"/>
        <v>134.35720092488799</v>
      </c>
    </row>
    <row r="46" spans="1:8" x14ac:dyDescent="0.25">
      <c r="A46" t="s">
        <v>87</v>
      </c>
      <c r="B46" t="s">
        <v>88</v>
      </c>
      <c r="C46" s="13">
        <v>2</v>
      </c>
      <c r="D46" s="14">
        <v>363.98073564154788</v>
      </c>
      <c r="E46" s="17">
        <f t="shared" si="1"/>
        <v>5.4597110346232176</v>
      </c>
      <c r="F46" s="17">
        <f t="shared" si="2"/>
        <v>46.735126456374743</v>
      </c>
      <c r="H46" s="8">
        <f t="shared" si="0"/>
        <v>311.78589815054988</v>
      </c>
    </row>
    <row r="47" spans="1:8" x14ac:dyDescent="0.25">
      <c r="A47" t="s">
        <v>89</v>
      </c>
      <c r="B47" t="s">
        <v>90</v>
      </c>
      <c r="C47" s="13">
        <v>1</v>
      </c>
      <c r="D47" s="14">
        <v>206.90364725050915</v>
      </c>
      <c r="E47" s="17">
        <f t="shared" si="1"/>
        <v>3.1035547087576374</v>
      </c>
      <c r="F47" s="17">
        <f t="shared" si="2"/>
        <v>26.566428306965371</v>
      </c>
      <c r="H47" s="8">
        <f t="shared" si="0"/>
        <v>177.23366423478615</v>
      </c>
    </row>
    <row r="48" spans="1:8" x14ac:dyDescent="0.25">
      <c r="A48" t="s">
        <v>158</v>
      </c>
      <c r="B48" t="s">
        <v>168</v>
      </c>
      <c r="C48" s="13">
        <v>1</v>
      </c>
      <c r="D48" s="14">
        <v>7189.9796334012217</v>
      </c>
      <c r="E48" s="17">
        <f t="shared" si="1"/>
        <v>107.84969450101832</v>
      </c>
      <c r="F48" s="17">
        <f t="shared" si="2"/>
        <v>923.1933849287168</v>
      </c>
      <c r="H48" s="8">
        <f t="shared" si="0"/>
        <v>6158.9365539714863</v>
      </c>
    </row>
    <row r="49" spans="1:11" x14ac:dyDescent="0.25">
      <c r="D49" s="25"/>
      <c r="E49" s="24"/>
      <c r="H49" s="8">
        <f t="shared" si="0"/>
        <v>0</v>
      </c>
    </row>
    <row r="50" spans="1:11" x14ac:dyDescent="0.25">
      <c r="D50" s="32">
        <v>232791.67454582485</v>
      </c>
      <c r="E50" s="32">
        <f>SUM(E4:E49)</f>
        <v>3491.8751181873722</v>
      </c>
      <c r="F50" s="32">
        <f>SUM(F4:F49)</f>
        <v>29890.451011683905</v>
      </c>
      <c r="G50" s="32"/>
      <c r="H50" s="8">
        <f t="shared" si="0"/>
        <v>199409.34841595357</v>
      </c>
      <c r="K50" s="8"/>
    </row>
    <row r="51" spans="1:11" x14ac:dyDescent="0.25">
      <c r="B51" s="5"/>
      <c r="C51" s="28"/>
    </row>
    <row r="53" spans="1:11" x14ac:dyDescent="0.25">
      <c r="B53" s="1" t="s">
        <v>114</v>
      </c>
      <c r="C53" s="15"/>
    </row>
    <row r="54" spans="1:11" x14ac:dyDescent="0.25">
      <c r="A54" t="s">
        <v>1</v>
      </c>
      <c r="B54" t="s">
        <v>157</v>
      </c>
      <c r="C54" s="13">
        <v>1</v>
      </c>
      <c r="D54" s="14">
        <v>4829</v>
      </c>
      <c r="E54" s="16">
        <f>D54*1.5%</f>
        <v>72.435000000000002</v>
      </c>
      <c r="F54" s="16">
        <f>D54*0.1284</f>
        <v>620.04359999999997</v>
      </c>
      <c r="G54" s="16"/>
      <c r="H54" s="8">
        <f>D54-E54-F54</f>
        <v>4136.5213999999996</v>
      </c>
    </row>
    <row r="55" spans="1:11" x14ac:dyDescent="0.25">
      <c r="A55" t="s">
        <v>2</v>
      </c>
      <c r="B55" t="s">
        <v>3</v>
      </c>
      <c r="C55" s="13">
        <v>1</v>
      </c>
      <c r="D55" s="14">
        <v>19344.999702647656</v>
      </c>
      <c r="E55" s="16">
        <f t="shared" ref="E55:E117" si="3">D55*1.5%</f>
        <v>290.17499553971481</v>
      </c>
      <c r="F55" s="16">
        <f t="shared" ref="F55:F117" si="4">D55*0.1284</f>
        <v>2483.8979618199587</v>
      </c>
      <c r="G55" s="16"/>
      <c r="H55" s="8">
        <f t="shared" ref="H55:H117" si="5">D55-E55-F55</f>
        <v>16570.926745287983</v>
      </c>
    </row>
    <row r="56" spans="1:11" x14ac:dyDescent="0.25">
      <c r="A56" t="s">
        <v>4</v>
      </c>
      <c r="B56" t="s">
        <v>5</v>
      </c>
      <c r="C56" s="13">
        <v>1</v>
      </c>
      <c r="D56" s="14">
        <v>13152</v>
      </c>
      <c r="E56" s="16">
        <f t="shared" si="3"/>
        <v>197.28</v>
      </c>
      <c r="F56" s="16">
        <f t="shared" si="4"/>
        <v>1688.7167999999999</v>
      </c>
      <c r="G56" s="16"/>
      <c r="H56" s="8">
        <f t="shared" si="5"/>
        <v>11266.003199999999</v>
      </c>
    </row>
    <row r="57" spans="1:11" x14ac:dyDescent="0.25">
      <c r="A57" t="s">
        <v>6</v>
      </c>
      <c r="B57" t="s">
        <v>7</v>
      </c>
      <c r="C57" s="13">
        <v>1</v>
      </c>
      <c r="D57" s="14">
        <v>602</v>
      </c>
      <c r="E57" s="16">
        <f t="shared" si="3"/>
        <v>9.0299999999999994</v>
      </c>
      <c r="F57" s="16">
        <f t="shared" si="4"/>
        <v>77.29679999999999</v>
      </c>
      <c r="G57" s="16"/>
      <c r="H57" s="8">
        <f t="shared" si="5"/>
        <v>515.67320000000007</v>
      </c>
    </row>
    <row r="58" spans="1:11" x14ac:dyDescent="0.25">
      <c r="A58" t="s">
        <v>8</v>
      </c>
      <c r="B58" t="s">
        <v>9</v>
      </c>
      <c r="C58" s="13">
        <v>1</v>
      </c>
      <c r="D58" s="14">
        <v>1020</v>
      </c>
      <c r="E58" s="16">
        <f t="shared" si="3"/>
        <v>15.299999999999999</v>
      </c>
      <c r="F58" s="16">
        <f t="shared" si="4"/>
        <v>130.96799999999999</v>
      </c>
      <c r="G58" s="16"/>
      <c r="H58" s="8">
        <f t="shared" si="5"/>
        <v>873.73200000000008</v>
      </c>
    </row>
    <row r="59" spans="1:11" x14ac:dyDescent="0.25">
      <c r="E59" s="16"/>
      <c r="F59" s="16"/>
      <c r="H59" s="8"/>
    </row>
    <row r="60" spans="1:11" x14ac:dyDescent="0.25">
      <c r="B60" s="1" t="s">
        <v>115</v>
      </c>
      <c r="C60" s="15"/>
      <c r="E60" s="16"/>
      <c r="F60" s="16"/>
      <c r="G60" s="16"/>
      <c r="H60" s="8"/>
    </row>
    <row r="61" spans="1:11" x14ac:dyDescent="0.25">
      <c r="A61" t="s">
        <v>14</v>
      </c>
      <c r="B61" t="s">
        <v>15</v>
      </c>
      <c r="C61" s="13">
        <v>1</v>
      </c>
      <c r="D61" s="14">
        <v>1088</v>
      </c>
      <c r="E61" s="16">
        <f t="shared" si="3"/>
        <v>16.32</v>
      </c>
      <c r="F61" s="16">
        <f t="shared" si="4"/>
        <v>139.69919999999999</v>
      </c>
      <c r="G61" s="16"/>
      <c r="H61" s="8">
        <f t="shared" si="5"/>
        <v>931.98080000000004</v>
      </c>
    </row>
    <row r="62" spans="1:11" x14ac:dyDescent="0.25">
      <c r="A62" t="s">
        <v>16</v>
      </c>
      <c r="B62" t="s">
        <v>17</v>
      </c>
      <c r="C62" s="13">
        <v>1</v>
      </c>
      <c r="D62" s="14">
        <v>1215</v>
      </c>
      <c r="E62" s="16">
        <f t="shared" si="3"/>
        <v>18.224999999999998</v>
      </c>
      <c r="F62" s="16">
        <f t="shared" si="4"/>
        <v>156.00599999999997</v>
      </c>
      <c r="G62" s="16"/>
      <c r="H62" s="8">
        <f t="shared" si="5"/>
        <v>1040.7690000000002</v>
      </c>
    </row>
    <row r="63" spans="1:11" x14ac:dyDescent="0.25">
      <c r="A63" t="s">
        <v>18</v>
      </c>
      <c r="B63" t="s">
        <v>145</v>
      </c>
      <c r="C63" s="13">
        <v>1</v>
      </c>
      <c r="D63" s="14">
        <v>5038</v>
      </c>
      <c r="E63" s="16">
        <f t="shared" si="3"/>
        <v>75.569999999999993</v>
      </c>
      <c r="F63" s="16">
        <f t="shared" si="4"/>
        <v>646.87919999999997</v>
      </c>
      <c r="G63" s="16"/>
      <c r="H63" s="8">
        <f t="shared" si="5"/>
        <v>4315.5508</v>
      </c>
    </row>
    <row r="64" spans="1:11" x14ac:dyDescent="0.25">
      <c r="E64" s="16"/>
      <c r="F64" s="16"/>
      <c r="G64" s="16"/>
      <c r="H64" s="8"/>
    </row>
    <row r="65" spans="1:8" x14ac:dyDescent="0.25">
      <c r="B65" s="1" t="s">
        <v>19</v>
      </c>
      <c r="C65" s="15"/>
      <c r="E65" s="16"/>
      <c r="F65" s="16"/>
      <c r="G65" s="16"/>
      <c r="H65" s="8"/>
    </row>
    <row r="66" spans="1:8" x14ac:dyDescent="0.25">
      <c r="A66" s="9" t="s">
        <v>181</v>
      </c>
      <c r="B66" t="s">
        <v>182</v>
      </c>
      <c r="C66" s="13">
        <v>1</v>
      </c>
      <c r="D66" s="14">
        <v>0</v>
      </c>
      <c r="E66" s="16">
        <f t="shared" ref="E66:E68" si="6">D66*1.5%</f>
        <v>0</v>
      </c>
      <c r="F66" s="16">
        <f t="shared" ref="F66:F68" si="7">D66*0.1284</f>
        <v>0</v>
      </c>
      <c r="H66" s="8">
        <f t="shared" ref="H66:H68" si="8">D66-E66-F66</f>
        <v>0</v>
      </c>
    </row>
    <row r="67" spans="1:8" x14ac:dyDescent="0.25">
      <c r="A67" s="9" t="s">
        <v>181</v>
      </c>
      <c r="B67" t="s">
        <v>183</v>
      </c>
      <c r="C67" s="13">
        <v>1</v>
      </c>
      <c r="D67" s="14">
        <v>0</v>
      </c>
      <c r="E67" s="16">
        <f t="shared" si="6"/>
        <v>0</v>
      </c>
      <c r="F67" s="16">
        <f t="shared" si="7"/>
        <v>0</v>
      </c>
      <c r="H67" s="8">
        <f t="shared" si="8"/>
        <v>0</v>
      </c>
    </row>
    <row r="68" spans="1:8" x14ac:dyDescent="0.25">
      <c r="A68" s="9" t="s">
        <v>181</v>
      </c>
      <c r="B68" t="s">
        <v>184</v>
      </c>
      <c r="C68" s="13">
        <v>1</v>
      </c>
      <c r="D68" s="14">
        <v>0</v>
      </c>
      <c r="E68" s="16">
        <f t="shared" si="6"/>
        <v>0</v>
      </c>
      <c r="F68" s="16">
        <f t="shared" si="7"/>
        <v>0</v>
      </c>
      <c r="H68" s="8">
        <f t="shared" si="8"/>
        <v>0</v>
      </c>
    </row>
    <row r="69" spans="1:8" x14ac:dyDescent="0.25">
      <c r="A69" s="9" t="s">
        <v>148</v>
      </c>
      <c r="B69" t="s">
        <v>20</v>
      </c>
      <c r="C69" s="13">
        <v>1</v>
      </c>
      <c r="D69" s="14">
        <v>892.99547046843179</v>
      </c>
      <c r="E69" s="16">
        <f t="shared" si="3"/>
        <v>13.394932057026477</v>
      </c>
      <c r="F69" s="16">
        <f t="shared" si="4"/>
        <v>114.66061840814663</v>
      </c>
      <c r="G69" s="16"/>
      <c r="H69" s="8">
        <f t="shared" si="5"/>
        <v>764.93992000325864</v>
      </c>
    </row>
    <row r="70" spans="1:8" x14ac:dyDescent="0.25">
      <c r="A70" s="9" t="s">
        <v>149</v>
      </c>
      <c r="B70" t="s">
        <v>21</v>
      </c>
      <c r="C70" s="13">
        <v>1</v>
      </c>
      <c r="D70" s="14">
        <v>1431</v>
      </c>
      <c r="E70" s="16">
        <f t="shared" si="3"/>
        <v>21.465</v>
      </c>
      <c r="F70" s="16">
        <f t="shared" si="4"/>
        <v>183.74039999999999</v>
      </c>
      <c r="G70" s="16"/>
      <c r="H70" s="8">
        <f t="shared" si="5"/>
        <v>1225.7946000000002</v>
      </c>
    </row>
    <row r="71" spans="1:8" x14ac:dyDescent="0.25">
      <c r="A71" t="s">
        <v>22</v>
      </c>
      <c r="B71" t="s">
        <v>23</v>
      </c>
      <c r="C71" s="13">
        <v>1</v>
      </c>
      <c r="D71" s="14">
        <v>701</v>
      </c>
      <c r="E71" s="16">
        <f t="shared" si="3"/>
        <v>10.514999999999999</v>
      </c>
      <c r="F71" s="16">
        <f t="shared" si="4"/>
        <v>90.008399999999995</v>
      </c>
      <c r="G71" s="16"/>
      <c r="H71" s="8">
        <f t="shared" si="5"/>
        <v>600.47659999999996</v>
      </c>
    </row>
    <row r="72" spans="1:8" x14ac:dyDescent="0.25">
      <c r="E72" s="16"/>
      <c r="F72" s="16"/>
      <c r="G72" s="16"/>
      <c r="H72" s="8"/>
    </row>
    <row r="73" spans="1:8" x14ac:dyDescent="0.25">
      <c r="B73" s="1" t="s">
        <v>116</v>
      </c>
      <c r="C73" s="15"/>
      <c r="E73" s="16"/>
      <c r="F73" s="16"/>
      <c r="G73" s="16"/>
      <c r="H73" s="8"/>
    </row>
    <row r="74" spans="1:8" x14ac:dyDescent="0.25">
      <c r="A74" t="s">
        <v>24</v>
      </c>
      <c r="B74" t="s">
        <v>25</v>
      </c>
      <c r="C74" s="13">
        <v>1</v>
      </c>
      <c r="D74" s="14">
        <v>1572</v>
      </c>
      <c r="E74" s="16">
        <f t="shared" si="3"/>
        <v>23.58</v>
      </c>
      <c r="F74" s="16">
        <f t="shared" si="4"/>
        <v>201.84479999999999</v>
      </c>
      <c r="G74" s="16"/>
      <c r="H74" s="8">
        <f t="shared" si="5"/>
        <v>1346.5752</v>
      </c>
    </row>
    <row r="75" spans="1:8" x14ac:dyDescent="0.25">
      <c r="A75" t="s">
        <v>26</v>
      </c>
      <c r="B75" t="s">
        <v>27</v>
      </c>
      <c r="C75" s="13">
        <v>1</v>
      </c>
      <c r="D75" s="14">
        <v>2427</v>
      </c>
      <c r="E75" s="16">
        <f t="shared" si="3"/>
        <v>36.405000000000001</v>
      </c>
      <c r="F75" s="16">
        <f t="shared" si="4"/>
        <v>311.62679999999995</v>
      </c>
      <c r="G75" s="16"/>
      <c r="H75" s="8">
        <f t="shared" si="5"/>
        <v>2078.9681999999998</v>
      </c>
    </row>
    <row r="76" spans="1:8" x14ac:dyDescent="0.25">
      <c r="E76" s="16"/>
      <c r="F76" s="16"/>
      <c r="G76" s="16"/>
      <c r="H76" s="8"/>
    </row>
    <row r="77" spans="1:8" x14ac:dyDescent="0.25">
      <c r="B77" s="1" t="s">
        <v>28</v>
      </c>
      <c r="C77" s="15"/>
      <c r="E77" s="16"/>
      <c r="F77" s="16"/>
      <c r="G77" s="16"/>
      <c r="H77" s="8"/>
    </row>
    <row r="78" spans="1:8" x14ac:dyDescent="0.25">
      <c r="A78" t="s">
        <v>29</v>
      </c>
      <c r="B78" t="s">
        <v>30</v>
      </c>
      <c r="C78" s="13">
        <v>1</v>
      </c>
      <c r="D78" s="14">
        <v>514.44000000000005</v>
      </c>
      <c r="E78" s="16">
        <f t="shared" si="3"/>
        <v>7.7166000000000006</v>
      </c>
      <c r="F78" s="16">
        <f t="shared" si="4"/>
        <v>66.054096000000001</v>
      </c>
      <c r="G78" s="16"/>
      <c r="H78" s="8">
        <f t="shared" si="5"/>
        <v>440.66930400000001</v>
      </c>
    </row>
    <row r="79" spans="1:8" x14ac:dyDescent="0.25">
      <c r="A79" t="s">
        <v>31</v>
      </c>
      <c r="B79" t="s">
        <v>32</v>
      </c>
      <c r="C79" s="13">
        <v>1</v>
      </c>
      <c r="D79" s="14">
        <v>1473</v>
      </c>
      <c r="E79" s="16">
        <f t="shared" si="3"/>
        <v>22.094999999999999</v>
      </c>
      <c r="F79" s="16">
        <f t="shared" si="4"/>
        <v>189.13319999999999</v>
      </c>
      <c r="G79" s="16"/>
      <c r="H79" s="8">
        <f t="shared" si="5"/>
        <v>1261.7718</v>
      </c>
    </row>
    <row r="80" spans="1:8" x14ac:dyDescent="0.25">
      <c r="A80" s="9" t="s">
        <v>150</v>
      </c>
      <c r="B80" t="s">
        <v>151</v>
      </c>
      <c r="C80" s="13">
        <v>1</v>
      </c>
      <c r="D80" s="14">
        <v>272</v>
      </c>
      <c r="E80" s="16">
        <f t="shared" si="3"/>
        <v>4.08</v>
      </c>
      <c r="F80" s="16">
        <f t="shared" si="4"/>
        <v>34.924799999999998</v>
      </c>
      <c r="G80" s="16"/>
      <c r="H80" s="8">
        <f t="shared" si="5"/>
        <v>232.99520000000001</v>
      </c>
    </row>
    <row r="81" spans="1:8" x14ac:dyDescent="0.25">
      <c r="A81" t="s">
        <v>33</v>
      </c>
      <c r="B81" t="s">
        <v>34</v>
      </c>
      <c r="C81" s="13">
        <v>1</v>
      </c>
      <c r="D81" s="14">
        <v>1483</v>
      </c>
      <c r="E81" s="16">
        <f t="shared" si="3"/>
        <v>22.244999999999997</v>
      </c>
      <c r="F81" s="16">
        <f t="shared" si="4"/>
        <v>190.41719999999998</v>
      </c>
      <c r="G81" s="16"/>
      <c r="H81" s="8">
        <f t="shared" si="5"/>
        <v>1270.3378000000002</v>
      </c>
    </row>
    <row r="82" spans="1:8" x14ac:dyDescent="0.25">
      <c r="A82" t="s">
        <v>35</v>
      </c>
      <c r="B82" t="s">
        <v>36</v>
      </c>
      <c r="C82" s="13">
        <v>1</v>
      </c>
      <c r="D82" s="14">
        <v>2152</v>
      </c>
      <c r="E82" s="16">
        <f t="shared" si="3"/>
        <v>32.28</v>
      </c>
      <c r="F82" s="16">
        <f t="shared" si="4"/>
        <v>276.31679999999994</v>
      </c>
      <c r="G82" s="16"/>
      <c r="H82" s="8">
        <f t="shared" si="5"/>
        <v>1843.4031999999997</v>
      </c>
    </row>
    <row r="83" spans="1:8" x14ac:dyDescent="0.25">
      <c r="A83" t="s">
        <v>37</v>
      </c>
      <c r="B83" t="s">
        <v>38</v>
      </c>
      <c r="C83" s="13">
        <v>1</v>
      </c>
      <c r="D83" s="14">
        <v>340</v>
      </c>
      <c r="E83" s="16">
        <f t="shared" si="3"/>
        <v>5.0999999999999996</v>
      </c>
      <c r="F83" s="16">
        <f t="shared" si="4"/>
        <v>43.655999999999999</v>
      </c>
      <c r="G83" s="16"/>
      <c r="H83" s="8">
        <f t="shared" si="5"/>
        <v>291.24399999999997</v>
      </c>
    </row>
    <row r="84" spans="1:8" x14ac:dyDescent="0.25">
      <c r="A84" t="s">
        <v>39</v>
      </c>
      <c r="B84" t="s">
        <v>40</v>
      </c>
      <c r="C84" s="13">
        <v>1</v>
      </c>
      <c r="D84" s="14">
        <v>1524</v>
      </c>
      <c r="E84" s="16">
        <f t="shared" si="3"/>
        <v>22.86</v>
      </c>
      <c r="F84" s="16">
        <f t="shared" si="4"/>
        <v>195.68159999999997</v>
      </c>
      <c r="G84" s="16"/>
      <c r="H84" s="8">
        <f t="shared" si="5"/>
        <v>1305.4584000000002</v>
      </c>
    </row>
    <row r="85" spans="1:8" x14ac:dyDescent="0.25">
      <c r="E85" s="16"/>
      <c r="F85" s="16"/>
      <c r="G85" s="16"/>
      <c r="H85" s="8"/>
    </row>
    <row r="86" spans="1:8" x14ac:dyDescent="0.25">
      <c r="B86" s="1" t="s">
        <v>41</v>
      </c>
      <c r="C86" s="15"/>
      <c r="E86" s="16"/>
      <c r="F86" s="16"/>
      <c r="G86" s="16"/>
      <c r="H86" s="8"/>
    </row>
    <row r="87" spans="1:8" x14ac:dyDescent="0.25">
      <c r="A87" s="2" t="s">
        <v>146</v>
      </c>
      <c r="B87" t="s">
        <v>44</v>
      </c>
      <c r="C87" s="13">
        <v>1</v>
      </c>
      <c r="D87" s="14">
        <v>711</v>
      </c>
      <c r="E87" s="16">
        <f t="shared" si="3"/>
        <v>10.664999999999999</v>
      </c>
      <c r="F87" s="16">
        <f t="shared" si="4"/>
        <v>91.292399999999986</v>
      </c>
      <c r="G87" s="16"/>
      <c r="H87" s="8">
        <f t="shared" si="5"/>
        <v>609.04259999999999</v>
      </c>
    </row>
    <row r="88" spans="1:8" x14ac:dyDescent="0.25">
      <c r="A88" t="s">
        <v>45</v>
      </c>
      <c r="B88" t="s">
        <v>46</v>
      </c>
      <c r="C88" s="13">
        <v>1</v>
      </c>
      <c r="D88" s="14">
        <v>1112</v>
      </c>
      <c r="E88" s="16">
        <f t="shared" si="3"/>
        <v>16.68</v>
      </c>
      <c r="F88" s="16">
        <f t="shared" si="4"/>
        <v>142.78079999999997</v>
      </c>
      <c r="G88" s="16"/>
      <c r="H88" s="8">
        <f t="shared" si="5"/>
        <v>952.53919999999994</v>
      </c>
    </row>
    <row r="89" spans="1:8" x14ac:dyDescent="0.25">
      <c r="A89" s="10" t="s">
        <v>152</v>
      </c>
      <c r="B89" t="s">
        <v>153</v>
      </c>
      <c r="C89" s="13">
        <v>1</v>
      </c>
      <c r="D89" s="14">
        <v>1292</v>
      </c>
      <c r="E89" s="16">
        <f t="shared" si="3"/>
        <v>19.38</v>
      </c>
      <c r="F89" s="16">
        <f t="shared" si="4"/>
        <v>165.89279999999999</v>
      </c>
      <c r="G89" s="16"/>
      <c r="H89" s="8">
        <f t="shared" si="5"/>
        <v>1106.7271999999998</v>
      </c>
    </row>
    <row r="90" spans="1:8" x14ac:dyDescent="0.25">
      <c r="A90" t="s">
        <v>47</v>
      </c>
      <c r="B90" t="s">
        <v>48</v>
      </c>
      <c r="C90" s="13">
        <v>1</v>
      </c>
      <c r="D90" s="14">
        <v>1000</v>
      </c>
      <c r="E90" s="16">
        <f t="shared" si="3"/>
        <v>15</v>
      </c>
      <c r="F90" s="16">
        <f t="shared" si="4"/>
        <v>128.39999999999998</v>
      </c>
      <c r="G90" s="16"/>
      <c r="H90" s="8">
        <f t="shared" si="5"/>
        <v>856.6</v>
      </c>
    </row>
    <row r="91" spans="1:8" x14ac:dyDescent="0.25">
      <c r="A91" t="s">
        <v>49</v>
      </c>
      <c r="B91" t="s">
        <v>50</v>
      </c>
      <c r="C91" s="13">
        <v>1</v>
      </c>
      <c r="D91" s="14">
        <v>257</v>
      </c>
      <c r="E91" s="16">
        <f t="shared" si="3"/>
        <v>3.855</v>
      </c>
      <c r="F91" s="16">
        <f t="shared" si="4"/>
        <v>32.998799999999996</v>
      </c>
      <c r="G91" s="16"/>
      <c r="H91" s="8">
        <f t="shared" si="5"/>
        <v>220.14620000000002</v>
      </c>
    </row>
    <row r="92" spans="1:8" x14ac:dyDescent="0.25">
      <c r="E92" s="16"/>
      <c r="F92" s="16"/>
      <c r="G92" s="16"/>
      <c r="H92" s="8"/>
    </row>
    <row r="93" spans="1:8" x14ac:dyDescent="0.25">
      <c r="B93" s="1" t="s">
        <v>55</v>
      </c>
      <c r="D93" s="22"/>
      <c r="E93" s="16"/>
      <c r="F93" s="16"/>
      <c r="G93" s="16"/>
      <c r="H93" s="8"/>
    </row>
    <row r="94" spans="1:8" x14ac:dyDescent="0.25">
      <c r="A94" t="s">
        <v>61</v>
      </c>
      <c r="B94" t="s">
        <v>62</v>
      </c>
      <c r="C94" s="13">
        <v>1</v>
      </c>
      <c r="D94" s="22">
        <v>81.570318940936858</v>
      </c>
      <c r="E94" s="16">
        <f t="shared" si="3"/>
        <v>1.2235547841140528</v>
      </c>
      <c r="F94" s="16">
        <f t="shared" si="4"/>
        <v>10.473628952016291</v>
      </c>
      <c r="G94" s="16"/>
      <c r="H94" s="8">
        <f t="shared" si="5"/>
        <v>69.873135204806516</v>
      </c>
    </row>
    <row r="95" spans="1:8" x14ac:dyDescent="0.25">
      <c r="A95" t="s">
        <v>56</v>
      </c>
      <c r="B95" t="s">
        <v>176</v>
      </c>
      <c r="C95" s="13">
        <v>1</v>
      </c>
      <c r="D95" s="22">
        <v>204.65078696537677</v>
      </c>
      <c r="E95" s="16">
        <f t="shared" si="3"/>
        <v>3.0697618044806516</v>
      </c>
      <c r="F95" s="16">
        <f t="shared" si="4"/>
        <v>26.277161046354372</v>
      </c>
      <c r="G95" s="16"/>
      <c r="H95" s="8">
        <f t="shared" si="5"/>
        <v>175.30386411454174</v>
      </c>
    </row>
    <row r="96" spans="1:8" x14ac:dyDescent="0.25">
      <c r="A96" t="s">
        <v>57</v>
      </c>
      <c r="B96" t="s">
        <v>58</v>
      </c>
      <c r="C96" s="13">
        <v>1</v>
      </c>
      <c r="D96" s="22">
        <v>615.13870753564163</v>
      </c>
      <c r="E96" s="16">
        <f t="shared" si="3"/>
        <v>9.2270806130346248</v>
      </c>
      <c r="F96" s="16">
        <f t="shared" si="4"/>
        <v>78.983810047576384</v>
      </c>
      <c r="G96" s="16"/>
      <c r="H96" s="8">
        <f t="shared" si="5"/>
        <v>526.92781687503054</v>
      </c>
    </row>
    <row r="97" spans="1:8" x14ac:dyDescent="0.25">
      <c r="A97" t="s">
        <v>59</v>
      </c>
      <c r="B97" t="s">
        <v>60</v>
      </c>
      <c r="C97" s="13">
        <v>1</v>
      </c>
      <c r="D97" s="22">
        <v>710.98113604887976</v>
      </c>
      <c r="E97" s="16">
        <f t="shared" si="3"/>
        <v>10.664717040733196</v>
      </c>
      <c r="F97" s="16">
        <f t="shared" si="4"/>
        <v>91.289977868676146</v>
      </c>
      <c r="G97" s="16"/>
      <c r="H97" s="8">
        <f t="shared" si="5"/>
        <v>609.02644113947042</v>
      </c>
    </row>
    <row r="98" spans="1:8" x14ac:dyDescent="0.25">
      <c r="A98" t="s">
        <v>63</v>
      </c>
      <c r="B98" t="s">
        <v>64</v>
      </c>
      <c r="C98" s="13">
        <v>1</v>
      </c>
      <c r="D98" s="22">
        <v>137.83190957230141</v>
      </c>
      <c r="E98" s="16">
        <f t="shared" si="3"/>
        <v>2.0674786435845212</v>
      </c>
      <c r="F98" s="16">
        <f t="shared" si="4"/>
        <v>17.697617189083498</v>
      </c>
      <c r="G98" s="16"/>
      <c r="H98" s="8">
        <f t="shared" si="5"/>
        <v>118.0668137396334</v>
      </c>
    </row>
    <row r="99" spans="1:8" x14ac:dyDescent="0.25">
      <c r="A99" t="s">
        <v>65</v>
      </c>
      <c r="B99" t="s">
        <v>66</v>
      </c>
      <c r="C99" s="13">
        <v>1</v>
      </c>
      <c r="D99" s="22">
        <v>158.43120122199593</v>
      </c>
      <c r="E99" s="16">
        <f t="shared" si="3"/>
        <v>2.3764680183299389</v>
      </c>
      <c r="F99" s="16">
        <f t="shared" si="4"/>
        <v>20.342566236904275</v>
      </c>
      <c r="G99" s="16"/>
      <c r="H99" s="8">
        <f t="shared" si="5"/>
        <v>135.71216696676171</v>
      </c>
    </row>
    <row r="100" spans="1:8" x14ac:dyDescent="0.25">
      <c r="A100" t="s">
        <v>67</v>
      </c>
      <c r="B100" t="s">
        <v>68</v>
      </c>
      <c r="C100" s="13">
        <v>1</v>
      </c>
      <c r="D100" s="22">
        <v>22.612485947046842</v>
      </c>
      <c r="E100" s="16">
        <f t="shared" si="3"/>
        <v>0.33918728920570262</v>
      </c>
      <c r="F100" s="16">
        <f t="shared" si="4"/>
        <v>2.9034431956008144</v>
      </c>
      <c r="G100" s="16"/>
      <c r="H100" s="8">
        <f t="shared" si="5"/>
        <v>19.369855462240324</v>
      </c>
    </row>
    <row r="101" spans="1:8" x14ac:dyDescent="0.25">
      <c r="A101" t="s">
        <v>69</v>
      </c>
      <c r="B101" t="s">
        <v>70</v>
      </c>
      <c r="C101" s="13">
        <v>1</v>
      </c>
      <c r="D101" s="22">
        <v>24.07444847250509</v>
      </c>
      <c r="E101" s="16">
        <f t="shared" si="3"/>
        <v>0.36111672708757631</v>
      </c>
      <c r="F101" s="16">
        <f t="shared" si="4"/>
        <v>3.091159183869653</v>
      </c>
      <c r="G101" s="16"/>
      <c r="H101" s="8">
        <f t="shared" si="5"/>
        <v>20.62217256154786</v>
      </c>
    </row>
    <row r="102" spans="1:8" x14ac:dyDescent="0.25">
      <c r="A102" t="s">
        <v>71</v>
      </c>
      <c r="B102" t="s">
        <v>72</v>
      </c>
      <c r="C102" s="13">
        <v>1</v>
      </c>
      <c r="D102" s="22">
        <v>3.0557413441955195</v>
      </c>
      <c r="E102" s="16">
        <f t="shared" si="3"/>
        <v>4.5836120162932793E-2</v>
      </c>
      <c r="F102" s="16">
        <f t="shared" si="4"/>
        <v>0.39235718859470464</v>
      </c>
      <c r="G102" s="16"/>
      <c r="H102" s="8">
        <f t="shared" si="5"/>
        <v>2.6175480354378817</v>
      </c>
    </row>
    <row r="103" spans="1:8" x14ac:dyDescent="0.25">
      <c r="A103" t="s">
        <v>73</v>
      </c>
      <c r="B103" t="s">
        <v>74</v>
      </c>
      <c r="C103" s="13">
        <v>1</v>
      </c>
      <c r="D103" s="22">
        <v>2.6962423625254579</v>
      </c>
      <c r="E103" s="16">
        <f t="shared" si="3"/>
        <v>4.0443635437881868E-2</v>
      </c>
      <c r="F103" s="16">
        <f t="shared" si="4"/>
        <v>0.34619751934826876</v>
      </c>
      <c r="G103" s="16"/>
      <c r="H103" s="8">
        <f t="shared" si="5"/>
        <v>2.3096012077393073</v>
      </c>
    </row>
    <row r="104" spans="1:8" x14ac:dyDescent="0.25">
      <c r="A104" t="s">
        <v>75</v>
      </c>
      <c r="B104" t="s">
        <v>76</v>
      </c>
      <c r="C104" s="13">
        <v>1</v>
      </c>
      <c r="D104" s="22">
        <v>118.08343217922608</v>
      </c>
      <c r="E104" s="16">
        <f t="shared" si="3"/>
        <v>1.7712514826883912</v>
      </c>
      <c r="F104" s="16">
        <f t="shared" si="4"/>
        <v>15.161912691812628</v>
      </c>
      <c r="G104" s="16"/>
      <c r="H104" s="8">
        <f t="shared" si="5"/>
        <v>101.15026800472506</v>
      </c>
    </row>
    <row r="105" spans="1:8" x14ac:dyDescent="0.25">
      <c r="A105" t="s">
        <v>77</v>
      </c>
      <c r="B105" t="s">
        <v>78</v>
      </c>
      <c r="C105" s="13">
        <v>1</v>
      </c>
      <c r="D105" s="22">
        <v>158.08368553971485</v>
      </c>
      <c r="E105" s="16">
        <f t="shared" si="3"/>
        <v>2.3712552830957225</v>
      </c>
      <c r="F105" s="16">
        <f t="shared" si="4"/>
        <v>20.297945223299383</v>
      </c>
      <c r="G105" s="16"/>
      <c r="H105" s="8">
        <f t="shared" si="5"/>
        <v>135.41448503331972</v>
      </c>
    </row>
    <row r="106" spans="1:8" x14ac:dyDescent="0.25">
      <c r="A106" t="s">
        <v>79</v>
      </c>
      <c r="B106" t="s">
        <v>80</v>
      </c>
      <c r="C106" s="13">
        <v>1</v>
      </c>
      <c r="D106" s="22">
        <v>184.12339511201631</v>
      </c>
      <c r="E106" s="16">
        <f t="shared" si="3"/>
        <v>2.7618509266802445</v>
      </c>
      <c r="F106" s="16">
        <f t="shared" si="4"/>
        <v>23.641443932382892</v>
      </c>
      <c r="G106" s="16"/>
      <c r="H106" s="8">
        <f t="shared" si="5"/>
        <v>157.72010025295319</v>
      </c>
    </row>
    <row r="107" spans="1:8" x14ac:dyDescent="0.25">
      <c r="A107" t="s">
        <v>81</v>
      </c>
      <c r="B107" t="s">
        <v>82</v>
      </c>
      <c r="C107" s="13">
        <v>1</v>
      </c>
      <c r="D107" s="22">
        <v>196.28644399185339</v>
      </c>
      <c r="E107" s="16">
        <f t="shared" si="3"/>
        <v>2.9442966598778009</v>
      </c>
      <c r="F107" s="16">
        <f t="shared" si="4"/>
        <v>25.203179408553972</v>
      </c>
      <c r="G107" s="16"/>
      <c r="H107" s="8">
        <f t="shared" si="5"/>
        <v>168.1389679234216</v>
      </c>
    </row>
    <row r="108" spans="1:8" x14ac:dyDescent="0.25">
      <c r="A108" t="s">
        <v>83</v>
      </c>
      <c r="B108" t="s">
        <v>84</v>
      </c>
      <c r="C108" s="13">
        <v>1</v>
      </c>
      <c r="D108" s="22">
        <v>221.1757568228106</v>
      </c>
      <c r="E108" s="16">
        <f t="shared" si="3"/>
        <v>3.3176363523421588</v>
      </c>
      <c r="F108" s="16">
        <f t="shared" si="4"/>
        <v>28.398967176048878</v>
      </c>
      <c r="G108" s="16"/>
      <c r="H108" s="8">
        <f t="shared" si="5"/>
        <v>189.45915329441956</v>
      </c>
    </row>
    <row r="109" spans="1:8" x14ac:dyDescent="0.25">
      <c r="A109" t="s">
        <v>85</v>
      </c>
      <c r="B109" t="s">
        <v>86</v>
      </c>
      <c r="C109" s="13">
        <v>1</v>
      </c>
      <c r="D109" s="22">
        <v>156.84940570264766</v>
      </c>
      <c r="E109" s="16">
        <f t="shared" si="3"/>
        <v>2.3527410855397148</v>
      </c>
      <c r="F109" s="16">
        <f t="shared" si="4"/>
        <v>20.139463692219959</v>
      </c>
      <c r="G109" s="16"/>
      <c r="H109" s="8">
        <f t="shared" si="5"/>
        <v>134.35720092488799</v>
      </c>
    </row>
    <row r="110" spans="1:8" x14ac:dyDescent="0.25">
      <c r="A110" t="s">
        <v>87</v>
      </c>
      <c r="B110" t="s">
        <v>88</v>
      </c>
      <c r="C110" s="13">
        <v>1</v>
      </c>
      <c r="D110" s="22">
        <v>181.99036782077394</v>
      </c>
      <c r="E110" s="16">
        <f t="shared" si="3"/>
        <v>2.7298555173116088</v>
      </c>
      <c r="F110" s="16">
        <f t="shared" si="4"/>
        <v>23.367563228187372</v>
      </c>
      <c r="G110" s="16"/>
      <c r="H110" s="8">
        <f t="shared" si="5"/>
        <v>155.89294907527494</v>
      </c>
    </row>
    <row r="111" spans="1:8" x14ac:dyDescent="0.25">
      <c r="A111" t="s">
        <v>89</v>
      </c>
      <c r="B111" t="s">
        <v>90</v>
      </c>
      <c r="C111" s="13">
        <v>1</v>
      </c>
      <c r="D111" s="22">
        <v>206.90364725050915</v>
      </c>
      <c r="E111" s="16">
        <f t="shared" si="3"/>
        <v>3.1035547087576374</v>
      </c>
      <c r="F111" s="16">
        <f t="shared" si="4"/>
        <v>26.566428306965371</v>
      </c>
      <c r="G111" s="16"/>
      <c r="H111" s="8">
        <f t="shared" si="5"/>
        <v>177.23366423478615</v>
      </c>
    </row>
    <row r="112" spans="1:8" x14ac:dyDescent="0.25">
      <c r="A112" t="s">
        <v>91</v>
      </c>
      <c r="B112" t="s">
        <v>92</v>
      </c>
      <c r="C112" s="13">
        <v>1</v>
      </c>
      <c r="D112" s="22">
        <v>231.45742769857435</v>
      </c>
      <c r="E112" s="16">
        <f t="shared" si="3"/>
        <v>3.4718614154786152</v>
      </c>
      <c r="F112" s="16">
        <f t="shared" si="4"/>
        <v>29.719133716496945</v>
      </c>
      <c r="G112" s="16"/>
      <c r="H112" s="8">
        <f t="shared" si="5"/>
        <v>198.26643256659878</v>
      </c>
    </row>
    <row r="113" spans="1:8" x14ac:dyDescent="0.25">
      <c r="A113" t="s">
        <v>93</v>
      </c>
      <c r="B113" t="s">
        <v>94</v>
      </c>
      <c r="C113" s="13">
        <v>1</v>
      </c>
      <c r="D113" s="22">
        <v>289.95989531568227</v>
      </c>
      <c r="E113" s="16">
        <f t="shared" si="3"/>
        <v>4.3493984297352339</v>
      </c>
      <c r="F113" s="16">
        <f t="shared" si="4"/>
        <v>37.230850558533604</v>
      </c>
      <c r="G113" s="16"/>
      <c r="H113" s="8">
        <f t="shared" si="5"/>
        <v>248.37964632741344</v>
      </c>
    </row>
    <row r="114" spans="1:8" x14ac:dyDescent="0.25">
      <c r="A114" t="s">
        <v>95</v>
      </c>
      <c r="B114" t="s">
        <v>96</v>
      </c>
      <c r="C114" s="13">
        <v>1</v>
      </c>
      <c r="D114" s="22">
        <v>29.89833197556008</v>
      </c>
      <c r="E114" s="16">
        <f t="shared" si="3"/>
        <v>0.44847497963340116</v>
      </c>
      <c r="F114" s="16">
        <f t="shared" si="4"/>
        <v>3.8389458256619138</v>
      </c>
      <c r="G114" s="16"/>
      <c r="H114" s="8">
        <f t="shared" si="5"/>
        <v>25.610911170264764</v>
      </c>
    </row>
    <row r="115" spans="1:8" x14ac:dyDescent="0.25">
      <c r="A115" t="s">
        <v>97</v>
      </c>
      <c r="B115" t="s">
        <v>98</v>
      </c>
      <c r="C115" s="13">
        <v>1</v>
      </c>
      <c r="D115" s="22">
        <v>48.065013849287169</v>
      </c>
      <c r="E115" s="16">
        <f t="shared" si="3"/>
        <v>0.72097520773930746</v>
      </c>
      <c r="F115" s="16">
        <f t="shared" si="4"/>
        <v>6.1715477782484722</v>
      </c>
      <c r="G115" s="16"/>
      <c r="H115" s="8">
        <f t="shared" si="5"/>
        <v>41.172490863299387</v>
      </c>
    </row>
    <row r="116" spans="1:8" x14ac:dyDescent="0.25">
      <c r="A116" t="s">
        <v>99</v>
      </c>
      <c r="B116" t="s">
        <v>100</v>
      </c>
      <c r="C116" s="13">
        <v>1</v>
      </c>
      <c r="D116" s="22">
        <v>18.957579633401224</v>
      </c>
      <c r="E116" s="16">
        <f t="shared" si="3"/>
        <v>0.28436369450101834</v>
      </c>
      <c r="F116" s="16">
        <f t="shared" si="4"/>
        <v>2.4341532249287168</v>
      </c>
      <c r="G116" s="16"/>
      <c r="H116" s="8">
        <f t="shared" si="5"/>
        <v>16.239062713971489</v>
      </c>
    </row>
    <row r="117" spans="1:8" x14ac:dyDescent="0.25">
      <c r="A117" t="s">
        <v>101</v>
      </c>
      <c r="B117" t="s">
        <v>102</v>
      </c>
      <c r="C117" s="13">
        <v>1</v>
      </c>
      <c r="D117" s="22">
        <v>26.351275356415478</v>
      </c>
      <c r="E117" s="16">
        <f t="shared" si="3"/>
        <v>0.39526913034623218</v>
      </c>
      <c r="F117" s="16">
        <f t="shared" si="4"/>
        <v>3.3835037557637468</v>
      </c>
      <c r="G117" s="16"/>
      <c r="H117" s="8">
        <f t="shared" si="5"/>
        <v>22.572502470305498</v>
      </c>
    </row>
    <row r="118" spans="1:8" x14ac:dyDescent="0.25">
      <c r="A118" t="s">
        <v>103</v>
      </c>
      <c r="B118" t="s">
        <v>104</v>
      </c>
      <c r="C118" s="13">
        <v>1</v>
      </c>
      <c r="D118" s="22">
        <v>27.453738900203664</v>
      </c>
      <c r="E118" s="16">
        <f t="shared" ref="E118:E121" si="9">D118*1.5%</f>
        <v>0.41180608350305492</v>
      </c>
      <c r="F118" s="16">
        <f t="shared" ref="F118:F121" si="10">D118*0.1284</f>
        <v>3.52506007478615</v>
      </c>
      <c r="G118" s="16"/>
      <c r="H118" s="8">
        <f t="shared" ref="H118:H121" si="11">D118-E118-F118</f>
        <v>23.516872741914458</v>
      </c>
    </row>
    <row r="119" spans="1:8" x14ac:dyDescent="0.25">
      <c r="A119" t="s">
        <v>105</v>
      </c>
      <c r="B119" t="s">
        <v>106</v>
      </c>
      <c r="C119" s="13">
        <v>1</v>
      </c>
      <c r="D119" s="22">
        <v>34.080503462321794</v>
      </c>
      <c r="E119" s="16">
        <f t="shared" si="9"/>
        <v>0.51120755193482692</v>
      </c>
      <c r="F119" s="16">
        <f t="shared" si="10"/>
        <v>4.3759366445621177</v>
      </c>
      <c r="G119" s="16"/>
      <c r="H119" s="8">
        <f t="shared" si="11"/>
        <v>29.193359265824853</v>
      </c>
    </row>
    <row r="120" spans="1:8" x14ac:dyDescent="0.25">
      <c r="A120" t="s">
        <v>107</v>
      </c>
      <c r="B120" t="s">
        <v>108</v>
      </c>
      <c r="C120" s="13">
        <v>1</v>
      </c>
      <c r="D120" s="22">
        <v>15.386556415478614</v>
      </c>
      <c r="E120" s="16">
        <f t="shared" si="9"/>
        <v>0.23079834623217921</v>
      </c>
      <c r="F120" s="16">
        <f t="shared" si="10"/>
        <v>1.9756338437474539</v>
      </c>
      <c r="G120" s="16"/>
      <c r="H120" s="8">
        <f t="shared" si="11"/>
        <v>13.180124225498981</v>
      </c>
    </row>
    <row r="121" spans="1:8" x14ac:dyDescent="0.25">
      <c r="A121" t="s">
        <v>109</v>
      </c>
      <c r="B121" t="s">
        <v>110</v>
      </c>
      <c r="C121" s="13">
        <v>1</v>
      </c>
      <c r="D121" s="22">
        <v>27.453738900203664</v>
      </c>
      <c r="E121" s="16">
        <f t="shared" si="9"/>
        <v>0.41180608350305492</v>
      </c>
      <c r="F121" s="16">
        <f t="shared" si="10"/>
        <v>3.52506007478615</v>
      </c>
      <c r="G121" s="16"/>
      <c r="H121" s="8">
        <f t="shared" si="11"/>
        <v>23.516872741914458</v>
      </c>
    </row>
    <row r="122" spans="1:8" x14ac:dyDescent="0.25">
      <c r="E122" s="16"/>
      <c r="F122" s="16"/>
    </row>
    <row r="123" spans="1:8" x14ac:dyDescent="0.25">
      <c r="B123" s="1" t="s">
        <v>147</v>
      </c>
      <c r="C123" s="15"/>
      <c r="E123" s="16"/>
      <c r="F123" s="16"/>
    </row>
    <row r="124" spans="1:8" x14ac:dyDescent="0.25">
      <c r="A124" s="19" t="s">
        <v>164</v>
      </c>
      <c r="B124" s="6" t="s">
        <v>173</v>
      </c>
      <c r="C124" s="30"/>
      <c r="D124" s="14">
        <v>99300</v>
      </c>
      <c r="E124" s="16"/>
      <c r="F124" s="16"/>
    </row>
    <row r="125" spans="1:8" x14ac:dyDescent="0.25">
      <c r="A125" s="19"/>
      <c r="B125" s="6"/>
      <c r="C125" s="30"/>
      <c r="E125" s="16"/>
      <c r="F125" s="16"/>
    </row>
    <row r="126" spans="1:8" x14ac:dyDescent="0.25">
      <c r="A126" s="9" t="s">
        <v>163</v>
      </c>
      <c r="B126" s="18" t="s">
        <v>162</v>
      </c>
      <c r="C126" s="31"/>
      <c r="D126" s="14">
        <v>111300</v>
      </c>
      <c r="E126" s="16"/>
      <c r="F126" s="16"/>
    </row>
    <row r="129" spans="1:8" x14ac:dyDescent="0.25">
      <c r="B129" s="1" t="s">
        <v>178</v>
      </c>
      <c r="D129" s="22"/>
      <c r="E129" s="16"/>
      <c r="F129" s="16"/>
      <c r="G129" s="16"/>
      <c r="H129" s="8"/>
    </row>
    <row r="130" spans="1:8" x14ac:dyDescent="0.25">
      <c r="A130" t="s">
        <v>179</v>
      </c>
      <c r="B130" t="s">
        <v>180</v>
      </c>
      <c r="C130" s="13">
        <v>1</v>
      </c>
      <c r="D130" s="22">
        <v>287</v>
      </c>
      <c r="E130" s="16">
        <f t="shared" ref="E130" si="12">D130*1.5%</f>
        <v>4.3049999999999997</v>
      </c>
      <c r="F130" s="16">
        <f t="shared" ref="F130" si="13">D130*0.1284</f>
        <v>36.8508</v>
      </c>
      <c r="G130" s="16"/>
      <c r="H130" s="8">
        <f t="shared" ref="H130" si="14">D130-E130-F130</f>
        <v>245.8442</v>
      </c>
    </row>
    <row r="132" spans="1:8" x14ac:dyDescent="0.25">
      <c r="B132" s="1" t="s">
        <v>177</v>
      </c>
      <c r="D132" s="22"/>
      <c r="E132" s="16"/>
      <c r="F132" s="16"/>
      <c r="G132" s="16"/>
      <c r="H132" s="8"/>
    </row>
    <row r="133" spans="1:8" x14ac:dyDescent="0.25">
      <c r="A133" s="36">
        <v>23397</v>
      </c>
      <c r="B133" t="s">
        <v>185</v>
      </c>
      <c r="C133" s="13">
        <v>1</v>
      </c>
      <c r="D133" s="22">
        <v>350</v>
      </c>
      <c r="E133" s="37">
        <f t="shared" ref="E133:E137" si="15">D133*1.5%</f>
        <v>5.25</v>
      </c>
      <c r="F133" s="16">
        <f t="shared" ref="F133:F137" si="16">D133*0.1284</f>
        <v>44.94</v>
      </c>
      <c r="H133" s="8">
        <f t="shared" ref="H133:H137" si="17">D133-E133-F133</f>
        <v>299.81</v>
      </c>
    </row>
    <row r="134" spans="1:8" s="14" customFormat="1" x14ac:dyDescent="0.25">
      <c r="A134" s="9" t="s">
        <v>165</v>
      </c>
      <c r="B134" t="s">
        <v>160</v>
      </c>
      <c r="C134" s="13">
        <v>1</v>
      </c>
      <c r="D134" s="22">
        <v>0</v>
      </c>
      <c r="E134" s="37">
        <f t="shared" si="15"/>
        <v>0</v>
      </c>
      <c r="F134" s="37">
        <f t="shared" si="16"/>
        <v>0</v>
      </c>
      <c r="G134" s="38"/>
      <c r="H134" s="39">
        <f t="shared" si="17"/>
        <v>0</v>
      </c>
    </row>
    <row r="135" spans="1:8" x14ac:dyDescent="0.25">
      <c r="A135" t="s">
        <v>10</v>
      </c>
      <c r="B135" t="s">
        <v>11</v>
      </c>
      <c r="C135" s="13">
        <v>1</v>
      </c>
      <c r="D135" s="14">
        <v>3794.8524745417517</v>
      </c>
      <c r="E135" s="16">
        <f>D135*1.5%</f>
        <v>56.922787118126273</v>
      </c>
      <c r="F135" s="16">
        <f>D135*0.1284</f>
        <v>487.25905773116085</v>
      </c>
      <c r="H135" s="8">
        <f>D135-E135-F135</f>
        <v>3250.6706296924649</v>
      </c>
    </row>
    <row r="136" spans="1:8" x14ac:dyDescent="0.25">
      <c r="A136" s="36">
        <v>34405</v>
      </c>
      <c r="B136" t="s">
        <v>186</v>
      </c>
      <c r="C136" s="13">
        <v>1</v>
      </c>
      <c r="D136" s="14">
        <v>1605</v>
      </c>
      <c r="E136" s="16">
        <f>D136*1.5%</f>
        <v>24.074999999999999</v>
      </c>
      <c r="F136" s="16">
        <f>D136*0.1284</f>
        <v>206.08199999999997</v>
      </c>
      <c r="H136" s="8">
        <f>D136-E136-F136</f>
        <v>1374.8430000000001</v>
      </c>
    </row>
    <row r="137" spans="1:8" s="41" customFormat="1" x14ac:dyDescent="0.25">
      <c r="A137" s="40" t="s">
        <v>170</v>
      </c>
      <c r="B137" s="41" t="s">
        <v>187</v>
      </c>
      <c r="C137" s="38">
        <v>1</v>
      </c>
      <c r="D137" s="22">
        <v>12185</v>
      </c>
      <c r="E137" s="37">
        <f t="shared" si="15"/>
        <v>182.77500000000001</v>
      </c>
      <c r="F137" s="37">
        <f t="shared" si="16"/>
        <v>1564.5539999999999</v>
      </c>
      <c r="G137" s="38"/>
      <c r="H137" s="39">
        <f t="shared" si="17"/>
        <v>10437.671</v>
      </c>
    </row>
  </sheetData>
  <pageMargins left="0.7" right="0.7" top="0.75" bottom="0.75" header="0.3" footer="0.3"/>
  <pageSetup paperSize="17" scale="66" fitToHeight="5" orientation="landscape" horizontalDpi="4294967293" verticalDpi="4294967293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A238F0-6138-4889-9822-C458B8BDB2F4}">
  <ds:schemaRefs>
    <ds:schemaRef ds:uri="http://purl.org/dc/dcmitype/"/>
    <ds:schemaRef ds:uri="06aa68d1-aaec-4e23-aafa-0c59bf1ad7a0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1200 HX Ejector</vt:lpstr>
      <vt:lpstr>'Camel 1200 HX Ejector'!Print_Area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Ian Trice</cp:lastModifiedBy>
  <cp:lastPrinted>2017-03-07T20:21:31Z</cp:lastPrinted>
  <dcterms:created xsi:type="dcterms:W3CDTF">2014-02-14T18:40:14Z</dcterms:created>
  <dcterms:modified xsi:type="dcterms:W3CDTF">2019-07-23T16:00:50Z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